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5487.2024 - PJ\PLANILHA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revisado'!$A$4:$J$52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2" i="30" l="1"/>
  <c r="E22" i="30"/>
  <c r="I22" i="30"/>
  <c r="C48" i="30"/>
  <c r="E21" i="30"/>
  <c r="C35" i="30" l="1"/>
  <c r="C36" i="30"/>
  <c r="C37" i="30"/>
  <c r="C38" i="30"/>
  <c r="C39" i="30"/>
  <c r="C40" i="30"/>
  <c r="C41" i="30"/>
  <c r="C42" i="30"/>
  <c r="C43" i="30"/>
  <c r="C44" i="30"/>
  <c r="C45" i="30"/>
  <c r="C46" i="30"/>
  <c r="C47" i="30"/>
  <c r="C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34" i="30"/>
  <c r="C28" i="30"/>
  <c r="G8" i="30"/>
  <c r="I35" i="30" s="1"/>
  <c r="G9" i="30"/>
  <c r="I9" i="30" s="1"/>
  <c r="J36" i="30" s="1"/>
  <c r="G10" i="30"/>
  <c r="I37" i="30" s="1"/>
  <c r="G11" i="30"/>
  <c r="I11" i="30" s="1"/>
  <c r="J38" i="30" s="1"/>
  <c r="G12" i="30"/>
  <c r="I12" i="30" s="1"/>
  <c r="J39" i="30" s="1"/>
  <c r="G13" i="30"/>
  <c r="I13" i="30" s="1"/>
  <c r="J40" i="30" s="1"/>
  <c r="G14" i="30"/>
  <c r="I41" i="30" s="1"/>
  <c r="G15" i="30"/>
  <c r="I15" i="30" s="1"/>
  <c r="J42" i="30" s="1"/>
  <c r="G16" i="30"/>
  <c r="I16" i="30" s="1"/>
  <c r="J43" i="30" s="1"/>
  <c r="G17" i="30"/>
  <c r="I17" i="30" s="1"/>
  <c r="J44" i="30" s="1"/>
  <c r="G18" i="30"/>
  <c r="I45" i="30" s="1"/>
  <c r="G19" i="30"/>
  <c r="I46" i="30" s="1"/>
  <c r="G20" i="30"/>
  <c r="I20" i="30" s="1"/>
  <c r="J47" i="30" s="1"/>
  <c r="G7" i="30"/>
  <c r="I7" i="30" s="1"/>
  <c r="I10" i="30"/>
  <c r="J37" i="30" s="1"/>
  <c r="J34" i="30" l="1"/>
  <c r="I44" i="30"/>
  <c r="I14" i="30"/>
  <c r="J41" i="30" s="1"/>
  <c r="I39" i="30"/>
  <c r="I34" i="30"/>
  <c r="I47" i="30"/>
  <c r="I43" i="30"/>
  <c r="I42" i="30"/>
  <c r="I40" i="30"/>
  <c r="I38" i="30"/>
  <c r="I36" i="30"/>
  <c r="C27" i="30"/>
  <c r="C26" i="30"/>
  <c r="C29" i="30" s="1"/>
  <c r="I19" i="30" l="1"/>
  <c r="J46" i="30" s="1"/>
  <c r="I8" i="30" l="1"/>
  <c r="I18" i="30"/>
  <c r="J45" i="30" s="1"/>
  <c r="J35" i="30" l="1"/>
  <c r="J48" i="30" s="1"/>
  <c r="I21" i="30"/>
  <c r="F48" i="30"/>
  <c r="H27" i="30" l="1"/>
  <c r="H26" i="30"/>
  <c r="H29" i="30" s="1"/>
  <c r="H28" i="30"/>
  <c r="F39" i="30" l="1"/>
  <c r="G39" i="30" s="1"/>
  <c r="F43" i="30"/>
  <c r="G43" i="30" s="1"/>
  <c r="F47" i="30"/>
  <c r="G47" i="30" s="1"/>
  <c r="F36" i="30"/>
  <c r="F40" i="30"/>
  <c r="F44" i="30"/>
  <c r="F35" i="30"/>
  <c r="G35" i="30" s="1"/>
  <c r="F37" i="30"/>
  <c r="G37" i="30" s="1"/>
  <c r="F41" i="30"/>
  <c r="G41" i="30" s="1"/>
  <c r="F45" i="30"/>
  <c r="G45" i="30" s="1"/>
  <c r="F34" i="30"/>
  <c r="G34" i="30" s="1"/>
  <c r="F38" i="30"/>
  <c r="G38" i="30" s="1"/>
  <c r="F42" i="30"/>
  <c r="G42" i="30" s="1"/>
  <c r="F46" i="30"/>
  <c r="G46" i="30" s="1"/>
  <c r="C20" i="27"/>
  <c r="H41" i="30" l="1"/>
  <c r="H46" i="30"/>
  <c r="H37" i="30"/>
  <c r="H40" i="30"/>
  <c r="G40" i="30"/>
  <c r="H42" i="30"/>
  <c r="H36" i="30"/>
  <c r="G36" i="30"/>
  <c r="H34" i="30"/>
  <c r="H35" i="30"/>
  <c r="H43" i="30"/>
  <c r="H47" i="30"/>
  <c r="H38" i="30"/>
  <c r="H44" i="30"/>
  <c r="G44" i="30"/>
  <c r="H45" i="30"/>
  <c r="H39" i="30"/>
  <c r="E36" i="25"/>
  <c r="E40" i="24"/>
  <c r="E42" i="17"/>
  <c r="F10" i="17"/>
  <c r="E36" i="22"/>
  <c r="M9" i="24" l="1"/>
  <c r="P10" i="17" l="1"/>
  <c r="Q20" i="17"/>
  <c r="E33" i="17"/>
  <c r="E34" i="17" s="1"/>
  <c r="F9" i="17"/>
  <c r="E35" i="17" l="1"/>
  <c r="E36" i="17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F20" i="17"/>
  <c r="M18" i="26"/>
  <c r="F18" i="26"/>
  <c r="F32" i="26" s="1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E50" i="17" l="1"/>
  <c r="E51" i="17" s="1"/>
  <c r="P20" i="17"/>
  <c r="F33" i="17"/>
  <c r="M31" i="17"/>
  <c r="F18" i="24"/>
  <c r="F40" i="28"/>
  <c r="F48" i="28" s="1"/>
  <c r="E40" i="28"/>
  <c r="E48" i="28" s="1"/>
  <c r="E49" i="28" s="1"/>
  <c r="F33" i="27"/>
  <c r="G12" i="27"/>
  <c r="F33" i="16"/>
  <c r="E33" i="16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 s="1"/>
  <c r="G10" i="25" l="1"/>
  <c r="G14" i="25" s="1"/>
  <c r="G20" i="25" s="1"/>
  <c r="F35" i="17"/>
  <c r="F36" i="17" s="1"/>
  <c r="F35" i="27"/>
  <c r="F27" i="25"/>
  <c r="F31" i="24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7" i="25"/>
  <c r="F30" i="25" l="1"/>
  <c r="F29" i="25"/>
  <c r="E29" i="25" s="1"/>
  <c r="E30" i="25" s="1"/>
  <c r="J36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E39" i="16" s="1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L29" i="25"/>
  <c r="E44" i="25" l="1"/>
  <c r="E39" i="25"/>
  <c r="E41" i="25" s="1"/>
  <c r="E37" i="16"/>
  <c r="E40" i="16" s="1"/>
  <c r="E48" i="16" s="1"/>
  <c r="F40" i="16"/>
  <c r="F48" i="16" s="1"/>
  <c r="I18" i="28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F38" i="24"/>
  <c r="E49" i="26"/>
  <c r="I44" i="26"/>
  <c r="F48" i="26"/>
  <c r="F49" i="26" s="1"/>
  <c r="G44" i="26"/>
  <c r="E49" i="16"/>
  <c r="J49" i="16" s="1"/>
  <c r="M29" i="16"/>
  <c r="E52" i="16"/>
  <c r="G44" i="16"/>
  <c r="E42" i="27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J44" i="25" s="1"/>
  <c r="M19" i="21"/>
  <c r="H19" i="23"/>
  <c r="F35" i="23"/>
  <c r="E35" i="23"/>
  <c r="G19" i="23"/>
  <c r="G25" i="23" s="1"/>
  <c r="E50" i="27" l="1"/>
  <c r="M31" i="27" s="1"/>
  <c r="J49" i="26"/>
  <c r="H42" i="27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E51" i="27" l="1"/>
  <c r="J45" i="25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5" i="24" s="1"/>
  <c r="J15" i="24" s="1"/>
  <c r="I16" i="24"/>
  <c r="J16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I11" i="24" l="1"/>
  <c r="J11" i="24" s="1"/>
  <c r="G11" i="24" s="1"/>
  <c r="L19" i="27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E14" i="20" l="1"/>
  <c r="I35" i="22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4" i="21" l="1"/>
  <c r="N18" i="2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D45" i="8" l="1"/>
  <c r="D52" i="8" s="1"/>
  <c r="E34" i="5"/>
  <c r="E35" i="5"/>
  <c r="E36" i="5" s="1"/>
  <c r="E43" i="5" s="1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D45" i="10"/>
  <c r="D46" i="10"/>
  <c r="H49" i="10" s="1"/>
  <c r="D41" i="11"/>
  <c r="D42" i="11"/>
  <c r="D43" i="11"/>
  <c r="C43" i="11"/>
  <c r="C42" i="11"/>
  <c r="C41" i="11"/>
  <c r="F42" i="8"/>
  <c r="F44" i="8"/>
  <c r="F43" i="8"/>
  <c r="D53" i="8"/>
  <c r="D18" i="1"/>
  <c r="D23" i="1" s="1"/>
  <c r="E35" i="7"/>
  <c r="E34" i="7"/>
  <c r="L26" i="14"/>
  <c r="D26" i="12"/>
  <c r="E26" i="12" s="1"/>
  <c r="E25" i="12"/>
  <c r="E42" i="4"/>
  <c r="E44" i="4"/>
  <c r="E44" i="8"/>
  <c r="E42" i="8"/>
  <c r="E43" i="8"/>
  <c r="C44" i="11" l="1"/>
  <c r="C51" i="11" s="1"/>
  <c r="E48" i="10"/>
  <c r="E55" i="10" s="1"/>
  <c r="E56" i="10" s="1"/>
  <c r="D48" i="10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F42" i="17" s="1"/>
  <c r="H42" i="17" l="1"/>
  <c r="H9" i="17" s="1"/>
  <c r="F50" i="17"/>
  <c r="F51" i="17" s="1"/>
  <c r="J51" i="17" s="1"/>
  <c r="J42" i="17"/>
  <c r="H14" i="17"/>
  <c r="I14" i="17" s="1"/>
  <c r="J14" i="17" s="1"/>
  <c r="L14" i="17" l="1"/>
  <c r="Q14" i="17"/>
  <c r="H11" i="17"/>
  <c r="I11" i="17" s="1"/>
  <c r="J11" i="17" s="1"/>
  <c r="H19" i="17"/>
  <c r="I19" i="17" s="1"/>
  <c r="J19" i="17" s="1"/>
  <c r="J50" i="17"/>
  <c r="H18" i="17"/>
  <c r="I18" i="17" s="1"/>
  <c r="J18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J10" i="17" s="1"/>
  <c r="I9" i="17"/>
  <c r="J9" i="17" s="1"/>
  <c r="Q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l="1"/>
  <c r="L31" i="17" s="1"/>
  <c r="N20" i="17"/>
  <c r="D34" i="30" l="1"/>
  <c r="E34" i="30" s="1"/>
  <c r="D37" i="30"/>
  <c r="E37" i="30" s="1"/>
  <c r="D36" i="30"/>
  <c r="E36" i="30" s="1"/>
  <c r="D41" i="30"/>
  <c r="E41" i="30" s="1"/>
  <c r="D40" i="30"/>
  <c r="E40" i="30" s="1"/>
  <c r="D47" i="30"/>
  <c r="E47" i="30" s="1"/>
  <c r="D44" i="30"/>
  <c r="E44" i="30" s="1"/>
  <c r="D45" i="30"/>
  <c r="E45" i="30" s="1"/>
  <c r="D43" i="30"/>
  <c r="E43" i="30" s="1"/>
  <c r="D46" i="30"/>
  <c r="E46" i="30" s="1"/>
  <c r="D42" i="30"/>
  <c r="E42" i="30" s="1"/>
  <c r="D39" i="30"/>
  <c r="E39" i="30" s="1"/>
  <c r="D38" i="30"/>
  <c r="E38" i="30" s="1"/>
  <c r="D35" i="30"/>
  <c r="E35" i="30" s="1"/>
  <c r="E48" i="30" l="1"/>
  <c r="B27" i="30" l="1"/>
  <c r="F51" i="30"/>
  <c r="F50" i="30"/>
  <c r="B28" i="30"/>
  <c r="B26" i="30"/>
  <c r="B29" i="30" l="1"/>
  <c r="G29" i="30"/>
</calcChain>
</file>

<file path=xl/sharedStrings.xml><?xml version="1.0" encoding="utf-8"?>
<sst xmlns="http://schemas.openxmlformats.org/spreadsheetml/2006/main" count="1531" uniqueCount="289">
  <si>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</si>
  <si>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</si>
  <si>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</si>
  <si>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</si>
  <si>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</si>
  <si>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</si>
  <si>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</si>
  <si>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</si>
  <si>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</si>
  <si>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</si>
  <si>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</si>
  <si>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</si>
  <si>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</si>
  <si>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</si>
  <si>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</si>
  <si>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</si>
  <si>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</si>
  <si>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</si>
  <si>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</si>
  <si>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</si>
  <si>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</si>
  <si>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</si>
  <si>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</si>
  <si>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</si>
  <si>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</si>
  <si>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</si>
  <si>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</si>
  <si>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</si>
  <si>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</si>
  <si>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</si>
  <si>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</si>
  <si>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</si>
  <si>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</si>
  <si>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</si>
  <si>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</si>
  <si>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</si>
  <si>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</si>
  <si>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</si>
  <si>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</si>
  <si>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</si>
  <si>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</si>
  <si>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</si>
  <si>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</si>
  <si>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</si>
  <si>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</si>
  <si>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</si>
  <si>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</si>
  <si>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</si>
  <si>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</si>
  <si>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</si>
  <si>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</si>
  <si>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</si>
  <si>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</si>
  <si>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</si>
  <si>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</si>
  <si>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</si>
  <si>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</si>
  <si>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</si>
  <si>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</si>
  <si>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</si>
  <si>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</si>
  <si>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</si>
  <si>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</si>
  <si>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</si>
  <si>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</si>
  <si>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</si>
  <si>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</si>
  <si>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</si>
  <si>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</si>
  <si>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</si>
  <si>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</si>
  <si>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</si>
  <si>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</si>
  <si>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</si>
  <si>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</si>
  <si>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</si>
  <si>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</si>
  <si>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</si>
  <si>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</si>
  <si>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</si>
  <si>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</si>
  <si>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</si>
  <si>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</si>
  <si>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</si>
  <si>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</si>
  <si>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</si>
  <si>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</si>
  <si>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</si>
  <si>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</si>
  <si>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</si>
  <si>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</si>
  <si>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</si>
  <si>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</si>
  <si>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</si>
  <si>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</si>
  <si>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</si>
  <si>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</si>
  <si>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</si>
  <si>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</si>
  <si>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</si>
  <si>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</si>
  <si>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</si>
  <si>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</si>
  <si>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</si>
  <si>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</si>
  <si>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</si>
  <si>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</si>
  <si>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</si>
  <si>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</si>
  <si>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</si>
  <si>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</si>
  <si>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</si>
  <si>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</si>
  <si>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</si>
  <si>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</si>
  <si>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</si>
  <si>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</si>
  <si>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</si>
  <si>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</si>
  <si>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</si>
  <si>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</si>
  <si>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</si>
  <si>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</si>
  <si>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</si>
  <si>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</si>
  <si>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</si>
  <si>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</si>
  <si>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</si>
  <si>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</si>
  <si>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</si>
  <si>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</si>
  <si>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</si>
  <si>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</si>
  <si>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</si>
  <si>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</si>
  <si>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</si>
  <si>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</si>
  <si>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</si>
  <si>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</si>
  <si>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</si>
  <si>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</si>
  <si>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</si>
  <si>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</si>
  <si>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</si>
  <si>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</si>
  <si>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</si>
  <si>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</si>
  <si>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</si>
  <si>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</si>
  <si>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</si>
  <si>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</si>
  <si>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</si>
  <si>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</si>
  <si>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</si>
  <si>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</si>
  <si>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</si>
  <si>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</si>
  <si>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</si>
  <si>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</si>
  <si>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</si>
  <si>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</si>
  <si>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</si>
  <si>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</si>
  <si>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</si>
  <si>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</si>
  <si>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</si>
  <si>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</si>
  <si>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</si>
  <si>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</si>
  <si>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</si>
  <si>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</si>
  <si>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</si>
  <si>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</si>
  <si>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</si>
  <si>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</si>
  <si>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</si>
  <si>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</si>
  <si>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</si>
  <si>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</si>
  <si>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</si>
  <si>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</si>
  <si>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</si>
  <si>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</si>
  <si>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</si>
  <si>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</si>
  <si>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</si>
  <si>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</si>
  <si>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</si>
  <si>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</si>
  <si>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</si>
  <si>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</si>
  <si>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</si>
  <si>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</si>
  <si>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</si>
  <si>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</si>
  <si>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</si>
  <si>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</si>
  <si>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</si>
  <si>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</si>
  <si>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</si>
  <si>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</si>
  <si>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</si>
  <si>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</si>
  <si>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</si>
  <si>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</si>
  <si>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</si>
  <si>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</si>
  <si>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</si>
  <si>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</si>
  <si>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</si>
  <si>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</si>
  <si>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</si>
  <si>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</si>
  <si>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</si>
  <si>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</si>
  <si>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</si>
  <si>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</si>
  <si>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</si>
  <si>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</si>
  <si>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</si>
  <si>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</si>
  <si>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</si>
  <si>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</si>
  <si>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</si>
  <si>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</si>
  <si>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</si>
  <si>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</si>
  <si>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</si>
  <si>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</si>
  <si>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</si>
  <si>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</si>
  <si>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</si>
  <si>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</si>
  <si>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</si>
  <si>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</si>
  <si>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</si>
  <si>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</si>
  <si>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</si>
  <si>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</si>
  <si>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</si>
  <si>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</si>
  <si>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</si>
  <si>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</si>
  <si>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</si>
  <si>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</si>
  <si>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</si>
  <si>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</si>
  <si>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</si>
  <si>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</si>
  <si>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</si>
  <si>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</si>
  <si>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</si>
  <si>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</si>
  <si>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</si>
  <si>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</si>
  <si>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</si>
  <si>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</si>
  <si>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</si>
  <si>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</si>
  <si>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</si>
  <si>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</si>
  <si>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</si>
  <si>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</si>
  <si>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</si>
  <si>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</si>
  <si>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</si>
  <si>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</si>
  <si>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</si>
  <si>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</si>
  <si>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</si>
  <si>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</si>
  <si>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</si>
  <si>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</si>
  <si>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</si>
  <si>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</si>
  <si>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</si>
  <si>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NEUROLOGIA - ELETROENCEFALOGRAMA</t>
  </si>
  <si>
    <t>MÉDICO INFECTOLOGIA</t>
  </si>
  <si>
    <t>MÉDICO EPIDEMIOLOGISTA</t>
  </si>
  <si>
    <t>MÉDICO COORDENADOR DO AMBULATÓRIO</t>
  </si>
  <si>
    <t>MÉDICO COORDENADOR DO NEP</t>
  </si>
  <si>
    <t>MÉDICO COORDENADOR DA EMERGÊNCIA</t>
  </si>
  <si>
    <t>PROVA REAL (A+B+ C- D) MENSAL (= 0)</t>
  </si>
  <si>
    <t>ANUAL</t>
  </si>
  <si>
    <t>MÉDICO MASTOLOGIA COORDENAÇÃO</t>
  </si>
  <si>
    <t>MÉDICO MASTOLOGIA</t>
  </si>
  <si>
    <t>PROCESSO SEI-080002/005487/2024</t>
  </si>
  <si>
    <t>CEDI I, CEDI II e Hospital Estadual da Mulher Heloneida Studart (HEMHS)</t>
  </si>
  <si>
    <t>VALOR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</si>
</sst>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6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49" fillId="0" borderId="0" xfId="0" applyFont="1" applyFill="1"/>
    <xf numFmtId="0" fontId="18" fillId="0" borderId="0" xfId="0" applyFont="1" applyFill="1"/>
    <xf numFmtId="164" fontId="49" fillId="0" borderId="0" xfId="1" applyFont="1" applyBorder="1" applyProtection="1"/>
    <xf numFmtId="164" fontId="49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0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1" fillId="0" borderId="0" xfId="0" applyFont="1" applyFill="1" applyBorder="1" applyAlignment="1">
      <alignment horizontal="center"/>
    </xf>
    <xf numFmtId="164" fontId="51" fillId="6" borderId="0" xfId="1" applyFont="1" applyFill="1" applyBorder="1" applyAlignment="1" applyProtection="1"/>
    <xf numFmtId="164" fontId="51" fillId="0" borderId="0" xfId="1" applyFont="1" applyFill="1" applyBorder="1" applyAlignment="1" applyProtection="1"/>
    <xf numFmtId="164" fontId="51" fillId="0" borderId="2" xfId="1" applyFont="1" applyFill="1" applyBorder="1" applyAlignment="1" applyProtection="1"/>
    <xf numFmtId="164" fontId="52" fillId="0" borderId="0" xfId="1" applyFont="1" applyFill="1" applyBorder="1" applyAlignment="1" applyProtection="1"/>
    <xf numFmtId="164" fontId="51" fillId="0" borderId="44" xfId="1" applyFont="1" applyFill="1" applyBorder="1" applyAlignment="1" applyProtection="1"/>
    <xf numFmtId="0" fontId="51" fillId="0" borderId="2" xfId="0" applyFont="1" applyFill="1" applyBorder="1" applyAlignment="1">
      <alignment horizontal="center"/>
    </xf>
    <xf numFmtId="164" fontId="53" fillId="0" borderId="2" xfId="1" applyFont="1" applyFill="1" applyBorder="1" applyAlignment="1" applyProtection="1"/>
    <xf numFmtId="0" fontId="51" fillId="0" borderId="24" xfId="0" applyFont="1" applyFill="1" applyBorder="1" applyAlignment="1">
      <alignment horizontal="right"/>
    </xf>
    <xf numFmtId="0" fontId="51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5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6" fillId="0" borderId="3" xfId="1" applyFont="1" applyFill="1" applyBorder="1" applyAlignment="1" applyProtection="1"/>
    <xf numFmtId="164" fontId="56" fillId="0" borderId="31" xfId="1" applyFont="1" applyFill="1" applyBorder="1" applyAlignment="1" applyProtection="1">
      <alignment horizontal="center" vertical="center" wrapText="1"/>
    </xf>
    <xf numFmtId="164" fontId="56" fillId="0" borderId="2" xfId="1" applyFont="1" applyFill="1" applyBorder="1" applyAlignment="1" applyProtection="1"/>
    <xf numFmtId="10" fontId="56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58" fillId="0" borderId="0" xfId="0" applyFont="1" applyBorder="1" applyAlignment="1">
      <alignment horizontal="center"/>
    </xf>
    <xf numFmtId="0" fontId="59" fillId="0" borderId="0" xfId="0" applyFont="1"/>
    <xf numFmtId="0" fontId="59" fillId="0" borderId="18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vertical="center"/>
    </xf>
    <xf numFmtId="0" fontId="59" fillId="0" borderId="0" xfId="0" applyFont="1" applyBorder="1"/>
    <xf numFmtId="177" fontId="59" fillId="0" borderId="0" xfId="0" applyNumberFormat="1" applyFont="1" applyBorder="1" applyAlignment="1">
      <alignment horizontal="center" vertical="center"/>
    </xf>
    <xf numFmtId="177" fontId="58" fillId="0" borderId="0" xfId="0" applyNumberFormat="1" applyFont="1" applyBorder="1" applyAlignment="1">
      <alignment horizontal="center"/>
    </xf>
    <xf numFmtId="0" fontId="58" fillId="0" borderId="49" xfId="0" applyFont="1" applyBorder="1" applyAlignment="1">
      <alignment horizontal="center"/>
    </xf>
    <xf numFmtId="177" fontId="57" fillId="10" borderId="21" xfId="0" applyNumberFormat="1" applyFont="1" applyFill="1" applyBorder="1" applyAlignment="1">
      <alignment horizontal="center" vertical="center"/>
    </xf>
    <xf numFmtId="0" fontId="60" fillId="0" borderId="24" xfId="0" applyFont="1" applyBorder="1" applyAlignment="1">
      <alignment horizontal="center" vertical="center" wrapText="1"/>
    </xf>
    <xf numFmtId="177" fontId="57" fillId="6" borderId="25" xfId="0" applyNumberFormat="1" applyFont="1" applyFill="1" applyBorder="1" applyAlignment="1" applyProtection="1">
      <alignment vertical="center"/>
      <protection locked="0"/>
    </xf>
    <xf numFmtId="0" fontId="60" fillId="0" borderId="0" xfId="0" applyFont="1"/>
    <xf numFmtId="0" fontId="60" fillId="0" borderId="2" xfId="0" applyFont="1" applyFill="1" applyBorder="1" applyAlignment="1">
      <alignment horizontal="left" vertical="center"/>
    </xf>
    <xf numFmtId="10" fontId="57" fillId="6" borderId="2" xfId="0" applyNumberFormat="1" applyFont="1" applyFill="1" applyBorder="1" applyAlignment="1" applyProtection="1">
      <alignment horizontal="center" vertical="center"/>
      <protection locked="0"/>
    </xf>
    <xf numFmtId="177" fontId="60" fillId="0" borderId="25" xfId="1" applyNumberFormat="1" applyFont="1" applyFill="1" applyBorder="1" applyAlignment="1" applyProtection="1">
      <alignment vertical="center"/>
    </xf>
    <xf numFmtId="0" fontId="57" fillId="10" borderId="29" xfId="0" applyFont="1" applyFill="1" applyBorder="1"/>
    <xf numFmtId="10" fontId="57" fillId="10" borderId="29" xfId="0" applyNumberFormat="1" applyFont="1" applyFill="1" applyBorder="1" applyAlignment="1">
      <alignment horizontal="center" vertical="center"/>
    </xf>
    <xf numFmtId="177" fontId="60" fillId="10" borderId="31" xfId="1" applyNumberFormat="1" applyFont="1" applyFill="1" applyBorder="1" applyAlignment="1" applyProtection="1">
      <alignment vertical="center"/>
    </xf>
    <xf numFmtId="0" fontId="58" fillId="0" borderId="49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8" fillId="0" borderId="18" xfId="0" applyFont="1" applyBorder="1" applyAlignment="1">
      <alignment horizontal="center"/>
    </xf>
    <xf numFmtId="164" fontId="60" fillId="0" borderId="2" xfId="1" applyFont="1" applyFill="1" applyBorder="1" applyAlignment="1" applyProtection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164" fontId="60" fillId="0" borderId="25" xfId="1" applyFont="1" applyFill="1" applyBorder="1" applyAlignment="1" applyProtection="1">
      <alignment horizontal="center" vertical="center" wrapText="1"/>
    </xf>
    <xf numFmtId="177" fontId="60" fillId="0" borderId="2" xfId="0" applyNumberFormat="1" applyFont="1" applyBorder="1" applyAlignment="1">
      <alignment horizontal="center" vertical="center"/>
    </xf>
    <xf numFmtId="177" fontId="60" fillId="0" borderId="2" xfId="1" applyNumberFormat="1" applyFont="1" applyFill="1" applyBorder="1" applyAlignment="1" applyProtection="1">
      <alignment horizontal="center" vertical="center" wrapText="1"/>
    </xf>
    <xf numFmtId="0" fontId="62" fillId="10" borderId="29" xfId="0" applyFont="1" applyFill="1" applyBorder="1" applyAlignment="1">
      <alignment horizontal="center" vertical="center"/>
    </xf>
    <xf numFmtId="177" fontId="57" fillId="10" borderId="31" xfId="0" applyNumberFormat="1" applyFont="1" applyFill="1" applyBorder="1"/>
    <xf numFmtId="0" fontId="60" fillId="0" borderId="0" xfId="0" applyFont="1" applyFill="1" applyBorder="1" applyAlignment="1">
      <alignment horizontal="center" vertical="center"/>
    </xf>
    <xf numFmtId="0" fontId="60" fillId="0" borderId="0" xfId="1" applyNumberFormat="1" applyFont="1" applyFill="1" applyBorder="1" applyAlignment="1" applyProtection="1">
      <alignment horizontal="center" vertical="center" wrapText="1"/>
    </xf>
    <xf numFmtId="164" fontId="60" fillId="0" borderId="0" xfId="1" applyFont="1" applyFill="1" applyBorder="1" applyAlignment="1" applyProtection="1">
      <alignment horizontal="center" vertical="center" wrapText="1"/>
    </xf>
    <xf numFmtId="176" fontId="60" fillId="0" borderId="0" xfId="1" applyNumberFormat="1" applyFont="1" applyBorder="1" applyAlignment="1" applyProtection="1">
      <alignment horizontal="center" vertical="center"/>
    </xf>
    <xf numFmtId="43" fontId="60" fillId="0" borderId="0" xfId="1" applyNumberFormat="1" applyFont="1" applyFill="1" applyBorder="1" applyAlignment="1" applyProtection="1">
      <alignment horizontal="center" vertical="center" wrapText="1"/>
    </xf>
    <xf numFmtId="164" fontId="59" fillId="0" borderId="0" xfId="1" applyFont="1" applyFill="1" applyBorder="1" applyAlignment="1" applyProtection="1"/>
    <xf numFmtId="0" fontId="59" fillId="0" borderId="0" xfId="0" applyFont="1" applyFill="1" applyBorder="1"/>
    <xf numFmtId="176" fontId="59" fillId="0" borderId="0" xfId="1" applyNumberFormat="1" applyFont="1" applyBorder="1" applyAlignment="1" applyProtection="1">
      <alignment horizontal="center" vertical="center"/>
    </xf>
    <xf numFmtId="43" fontId="59" fillId="0" borderId="0" xfId="1" applyNumberFormat="1" applyFont="1" applyFill="1" applyBorder="1" applyAlignment="1" applyProtection="1">
      <alignment horizontal="center" vertical="center" wrapText="1"/>
    </xf>
    <xf numFmtId="164" fontId="59" fillId="0" borderId="0" xfId="1" applyNumberFormat="1" applyFont="1" applyBorder="1" applyAlignment="1" applyProtection="1">
      <alignment horizontal="center" vertical="center"/>
    </xf>
    <xf numFmtId="0" fontId="59" fillId="0" borderId="0" xfId="0" applyFont="1" applyFill="1" applyBorder="1" applyAlignment="1">
      <alignment horizontal="center"/>
    </xf>
    <xf numFmtId="10" fontId="59" fillId="0" borderId="0" xfId="0" applyNumberFormat="1" applyFont="1" applyFill="1" applyBorder="1" applyAlignment="1"/>
    <xf numFmtId="164" fontId="59" fillId="0" borderId="0" xfId="1" applyNumberFormat="1" applyFont="1" applyFill="1" applyBorder="1" applyAlignment="1" applyProtection="1"/>
    <xf numFmtId="10" fontId="59" fillId="0" borderId="0" xfId="1" applyNumberFormat="1" applyFont="1" applyFill="1" applyBorder="1" applyAlignment="1" applyProtection="1"/>
    <xf numFmtId="164" fontId="63" fillId="0" borderId="0" xfId="1" applyFont="1" applyFill="1" applyBorder="1" applyAlignment="1" applyProtection="1"/>
    <xf numFmtId="178" fontId="59" fillId="0" borderId="0" xfId="0" applyNumberFormat="1" applyFont="1"/>
    <xf numFmtId="177" fontId="58" fillId="0" borderId="0" xfId="0" applyNumberFormat="1" applyFont="1" applyBorder="1" applyAlignment="1">
      <alignment horizontal="center" vertical="center"/>
    </xf>
    <xf numFmtId="177" fontId="60" fillId="0" borderId="0" xfId="0" applyNumberFormat="1" applyFont="1"/>
    <xf numFmtId="177" fontId="58" fillId="0" borderId="49" xfId="0" applyNumberFormat="1" applyFont="1" applyBorder="1" applyAlignment="1">
      <alignment horizontal="center"/>
    </xf>
    <xf numFmtId="0" fontId="57" fillId="10" borderId="32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58" fillId="0" borderId="49" xfId="0" applyFont="1" applyBorder="1" applyAlignment="1">
      <alignment horizontal="center"/>
    </xf>
    <xf numFmtId="10" fontId="60" fillId="0" borderId="2" xfId="0" applyNumberFormat="1" applyFont="1" applyFill="1" applyBorder="1" applyAlignment="1" applyProtection="1">
      <alignment horizontal="center" vertical="center"/>
    </xf>
    <xf numFmtId="177" fontId="57" fillId="0" borderId="2" xfId="0" applyNumberFormat="1" applyFont="1" applyFill="1" applyBorder="1" applyAlignment="1" applyProtection="1">
      <alignment vertical="center"/>
    </xf>
    <xf numFmtId="0" fontId="57" fillId="10" borderId="34" xfId="1" applyNumberFormat="1" applyFont="1" applyFill="1" applyBorder="1" applyAlignment="1" applyProtection="1">
      <alignment horizontal="center" vertical="center"/>
    </xf>
    <xf numFmtId="0" fontId="64" fillId="6" borderId="25" xfId="1" applyNumberFormat="1" applyFont="1" applyFill="1" applyBorder="1" applyAlignment="1" applyProtection="1">
      <alignment horizontal="center" vertical="center"/>
    </xf>
    <xf numFmtId="177" fontId="64" fillId="6" borderId="6" xfId="0" applyNumberFormat="1" applyFont="1" applyFill="1" applyBorder="1" applyAlignment="1">
      <alignment horizontal="center" vertical="center"/>
    </xf>
    <xf numFmtId="177" fontId="57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7" fillId="0" borderId="2" xfId="1" applyNumberFormat="1" applyFont="1" applyFill="1" applyBorder="1" applyAlignment="1" applyProtection="1">
      <alignment horizontal="center" vertical="center" wrapText="1"/>
    </xf>
    <xf numFmtId="177" fontId="57" fillId="0" borderId="2" xfId="0" applyNumberFormat="1" applyFont="1" applyFill="1" applyBorder="1" applyAlignment="1">
      <alignment vertical="center" wrapText="1"/>
    </xf>
    <xf numFmtId="1" fontId="60" fillId="0" borderId="2" xfId="1" applyNumberFormat="1" applyFont="1" applyFill="1" applyBorder="1" applyAlignment="1" applyProtection="1">
      <alignment horizontal="center" vertical="center" wrapText="1"/>
    </xf>
    <xf numFmtId="177" fontId="60" fillId="0" borderId="25" xfId="0" applyNumberFormat="1" applyFont="1" applyBorder="1" applyAlignment="1">
      <alignment horizontal="center" vertical="center"/>
    </xf>
    <xf numFmtId="177" fontId="60" fillId="0" borderId="25" xfId="1" applyNumberFormat="1" applyFont="1" applyFill="1" applyBorder="1" applyAlignment="1" applyProtection="1">
      <alignment horizontal="center" vertical="center" wrapText="1"/>
    </xf>
    <xf numFmtId="10" fontId="57" fillId="10" borderId="32" xfId="0" applyNumberFormat="1" applyFont="1" applyFill="1" applyBorder="1" applyAlignment="1">
      <alignment horizontal="center" vertical="center"/>
    </xf>
    <xf numFmtId="10" fontId="60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7" fillId="12" borderId="29" xfId="0" applyNumberFormat="1" applyFont="1" applyFill="1" applyBorder="1"/>
    <xf numFmtId="177" fontId="57" fillId="0" borderId="0" xfId="1" applyNumberFormat="1" applyFont="1" applyFill="1" applyBorder="1" applyAlignment="1" applyProtection="1">
      <alignment horizontal="center" vertical="center"/>
    </xf>
    <xf numFmtId="177" fontId="60" fillId="0" borderId="43" xfId="1" applyNumberFormat="1" applyFont="1" applyFill="1" applyBorder="1" applyAlignment="1" applyProtection="1">
      <alignment horizontal="center" vertical="center" wrapText="1"/>
    </xf>
    <xf numFmtId="177" fontId="57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57" fillId="11" borderId="20" xfId="0" applyFont="1" applyFill="1" applyBorder="1" applyAlignment="1">
      <alignment horizontal="center" vertical="center"/>
    </xf>
    <xf numFmtId="0" fontId="57" fillId="11" borderId="21" xfId="0" applyFont="1" applyFill="1" applyBorder="1" applyAlignment="1">
      <alignment horizontal="center" vertical="center"/>
    </xf>
    <xf numFmtId="0" fontId="57" fillId="11" borderId="32" xfId="0" applyFont="1" applyFill="1" applyBorder="1" applyAlignment="1">
      <alignment horizontal="center" vertical="center"/>
    </xf>
    <xf numFmtId="0" fontId="57" fillId="11" borderId="29" xfId="0" applyFont="1" applyFill="1" applyBorder="1" applyAlignment="1">
      <alignment horizontal="center" vertical="center"/>
    </xf>
    <xf numFmtId="177" fontId="57" fillId="11" borderId="21" xfId="0" applyNumberFormat="1" applyFont="1" applyFill="1" applyBorder="1" applyAlignment="1">
      <alignment horizontal="center" vertical="center"/>
    </xf>
    <xf numFmtId="177" fontId="57" fillId="11" borderId="23" xfId="0" applyNumberFormat="1" applyFont="1" applyFill="1" applyBorder="1" applyAlignment="1">
      <alignment horizontal="center" vertical="center"/>
    </xf>
    <xf numFmtId="177" fontId="57" fillId="11" borderId="29" xfId="0" applyNumberFormat="1" applyFont="1" applyFill="1" applyBorder="1" applyAlignment="1">
      <alignment horizontal="center" vertical="center"/>
    </xf>
    <xf numFmtId="177" fontId="57" fillId="11" borderId="31" xfId="0" applyNumberFormat="1" applyFont="1" applyFill="1" applyBorder="1" applyAlignment="1">
      <alignment horizontal="center" vertical="center"/>
    </xf>
    <xf numFmtId="177" fontId="57" fillId="12" borderId="30" xfId="0" applyNumberFormat="1" applyFont="1" applyFill="1" applyBorder="1" applyAlignment="1">
      <alignment horizontal="center" vertical="center"/>
    </xf>
    <xf numFmtId="177" fontId="57" fillId="12" borderId="52" xfId="0" applyNumberFormat="1" applyFont="1" applyFill="1" applyBorder="1" applyAlignment="1">
      <alignment horizontal="center" vertical="center"/>
    </xf>
    <xf numFmtId="177" fontId="57" fillId="6" borderId="39" xfId="0" applyNumberFormat="1" applyFont="1" applyFill="1" applyBorder="1" applyAlignment="1">
      <alignment horizontal="center" vertical="center" wrapText="1"/>
    </xf>
    <xf numFmtId="177" fontId="57" fillId="6" borderId="6" xfId="0" applyNumberFormat="1" applyFont="1" applyFill="1" applyBorder="1" applyAlignment="1">
      <alignment horizontal="center" vertical="center" wrapText="1"/>
    </xf>
    <xf numFmtId="0" fontId="57" fillId="9" borderId="50" xfId="0" applyFont="1" applyFill="1" applyBorder="1" applyAlignment="1">
      <alignment horizontal="center"/>
    </xf>
    <xf numFmtId="0" fontId="57" fillId="9" borderId="51" xfId="0" applyFont="1" applyFill="1" applyBorder="1" applyAlignment="1">
      <alignment horizontal="center"/>
    </xf>
    <xf numFmtId="0" fontId="57" fillId="9" borderId="40" xfId="0" applyFont="1" applyFill="1" applyBorder="1" applyAlignment="1">
      <alignment horizontal="center"/>
    </xf>
    <xf numFmtId="177" fontId="57" fillId="9" borderId="52" xfId="0" applyNumberFormat="1" applyFont="1" applyFill="1" applyBorder="1" applyAlignment="1">
      <alignment horizontal="center" vertical="center"/>
    </xf>
    <xf numFmtId="177" fontId="57" fillId="9" borderId="42" xfId="0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58" fillId="0" borderId="49" xfId="0" applyFont="1" applyBorder="1" applyAlignment="1">
      <alignment horizontal="center"/>
    </xf>
    <xf numFmtId="0" fontId="60" fillId="9" borderId="32" xfId="0" applyFont="1" applyFill="1" applyBorder="1" applyAlignment="1">
      <alignment horizontal="center"/>
    </xf>
    <xf numFmtId="0" fontId="60" fillId="9" borderId="29" xfId="0" applyFont="1" applyFill="1" applyBorder="1" applyAlignment="1">
      <alignment horizontal="center"/>
    </xf>
    <xf numFmtId="0" fontId="57" fillId="9" borderId="30" xfId="0" applyFont="1" applyFill="1" applyBorder="1" applyAlignment="1">
      <alignment horizontal="center" vertical="center"/>
    </xf>
    <xf numFmtId="0" fontId="57" fillId="9" borderId="52" xfId="0" applyFont="1" applyFill="1" applyBorder="1" applyAlignment="1">
      <alignment horizontal="center" vertical="center"/>
    </xf>
    <xf numFmtId="0" fontId="57" fillId="10" borderId="22" xfId="1" applyNumberFormat="1" applyFont="1" applyFill="1" applyBorder="1" applyAlignment="1" applyProtection="1">
      <alignment horizontal="center" vertical="center"/>
    </xf>
    <xf numFmtId="0" fontId="57" fillId="10" borderId="40" xfId="1" applyNumberFormat="1" applyFont="1" applyFill="1" applyBorder="1" applyAlignment="1" applyProtection="1">
      <alignment horizontal="center" vertical="center"/>
    </xf>
    <xf numFmtId="0" fontId="57" fillId="10" borderId="15" xfId="0" applyFont="1" applyFill="1" applyBorder="1" applyAlignment="1">
      <alignment horizontal="center" vertical="center"/>
    </xf>
    <xf numFmtId="0" fontId="57" fillId="10" borderId="16" xfId="0" applyFont="1" applyFill="1" applyBorder="1" applyAlignment="1">
      <alignment horizontal="center" vertical="center"/>
    </xf>
    <xf numFmtId="0" fontId="57" fillId="10" borderId="45" xfId="0" applyFont="1" applyFill="1" applyBorder="1" applyAlignment="1">
      <alignment horizontal="center" vertical="center"/>
    </xf>
    <xf numFmtId="0" fontId="57" fillId="10" borderId="35" xfId="0" applyFont="1" applyFill="1" applyBorder="1" applyAlignment="1">
      <alignment horizontal="center" vertical="center"/>
    </xf>
    <xf numFmtId="0" fontId="57" fillId="10" borderId="53" xfId="0" applyFont="1" applyFill="1" applyBorder="1" applyAlignment="1">
      <alignment horizontal="center" vertical="center" wrapText="1"/>
    </xf>
    <xf numFmtId="0" fontId="57" fillId="10" borderId="6" xfId="0" applyFont="1" applyFill="1" applyBorder="1" applyAlignment="1">
      <alignment horizontal="center" vertical="center" wrapText="1"/>
    </xf>
    <xf numFmtId="0" fontId="60" fillId="10" borderId="19" xfId="0" applyFont="1" applyFill="1" applyBorder="1" applyAlignment="1">
      <alignment horizontal="center"/>
    </xf>
    <xf numFmtId="0" fontId="60" fillId="10" borderId="46" xfId="0" applyFont="1" applyFill="1" applyBorder="1" applyAlignment="1">
      <alignment horizontal="center"/>
    </xf>
    <xf numFmtId="177" fontId="57" fillId="10" borderId="30" xfId="0" applyNumberFormat="1" applyFont="1" applyFill="1" applyBorder="1" applyAlignment="1" applyProtection="1">
      <alignment horizontal="center" vertical="center"/>
    </xf>
    <xf numFmtId="177" fontId="57" fillId="10" borderId="42" xfId="0" applyNumberFormat="1" applyFont="1" applyFill="1" applyBorder="1" applyAlignment="1" applyProtection="1">
      <alignment horizontal="center" vertical="center"/>
    </xf>
    <xf numFmtId="177" fontId="60" fillId="0" borderId="5" xfId="1" applyNumberFormat="1" applyFont="1" applyFill="1" applyBorder="1" applyAlignment="1" applyProtection="1">
      <alignment horizontal="center" vertical="center"/>
    </xf>
    <xf numFmtId="177" fontId="60" fillId="0" borderId="41" xfId="1" applyNumberFormat="1" applyFont="1" applyFill="1" applyBorder="1" applyAlignment="1" applyProtection="1">
      <alignment horizontal="center" vertical="center"/>
    </xf>
    <xf numFmtId="177" fontId="57" fillId="10" borderId="5" xfId="1" applyNumberFormat="1" applyFont="1" applyFill="1" applyBorder="1" applyAlignment="1" applyProtection="1">
      <alignment horizontal="center" vertical="center" wrapText="1"/>
    </xf>
    <xf numFmtId="177" fontId="57" fillId="10" borderId="41" xfId="1" applyNumberFormat="1" applyFont="1" applyFill="1" applyBorder="1" applyAlignment="1" applyProtection="1">
      <alignment horizontal="center" vertical="center" wrapText="1"/>
    </xf>
    <xf numFmtId="0" fontId="60" fillId="0" borderId="24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57" fillId="10" borderId="24" xfId="0" applyFont="1" applyFill="1" applyBorder="1" applyAlignment="1">
      <alignment horizontal="center" vertical="center"/>
    </xf>
    <xf numFmtId="0" fontId="57" fillId="10" borderId="2" xfId="0" applyFont="1" applyFill="1" applyBorder="1" applyAlignment="1">
      <alignment horizontal="center" vertical="center"/>
    </xf>
    <xf numFmtId="164" fontId="60" fillId="0" borderId="3" xfId="1" applyFont="1" applyFill="1" applyBorder="1" applyAlignment="1" applyProtection="1">
      <alignment horizontal="center" vertical="center" wrapText="1"/>
    </xf>
    <xf numFmtId="164" fontId="60" fillId="0" borderId="4" xfId="1" applyFont="1" applyFill="1" applyBorder="1" applyAlignment="1" applyProtection="1">
      <alignment horizontal="center" vertical="center" wrapText="1"/>
    </xf>
    <xf numFmtId="0" fontId="57" fillId="10" borderId="3" xfId="1" applyNumberFormat="1" applyFont="1" applyFill="1" applyBorder="1" applyAlignment="1" applyProtection="1">
      <alignment horizontal="center" vertical="center" wrapText="1"/>
    </xf>
    <xf numFmtId="0" fontId="57" fillId="10" borderId="5" xfId="1" applyNumberFormat="1" applyFont="1" applyFill="1" applyBorder="1" applyAlignment="1" applyProtection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57" fillId="10" borderId="32" xfId="0" applyFont="1" applyFill="1" applyBorder="1" applyAlignment="1">
      <alignment horizontal="center" vertical="center"/>
    </xf>
    <xf numFmtId="0" fontId="57" fillId="10" borderId="29" xfId="0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center" wrapText="1"/>
    </xf>
    <xf numFmtId="0" fontId="60" fillId="0" borderId="2" xfId="0" applyFont="1" applyFill="1" applyBorder="1" applyAlignment="1">
      <alignment horizontal="center" wrapText="1"/>
    </xf>
    <xf numFmtId="0" fontId="6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60" fillId="0" borderId="3" xfId="1" applyNumberFormat="1" applyFont="1" applyFill="1" applyBorder="1" applyAlignment="1" applyProtection="1">
      <alignment horizontal="center" vertical="center" wrapText="1"/>
    </xf>
    <xf numFmtId="0" fontId="60" fillId="0" borderId="4" xfId="1" applyNumberFormat="1" applyFont="1" applyFill="1" applyBorder="1" applyAlignment="1" applyProtection="1">
      <alignment horizontal="center" vertical="center" wrapText="1"/>
    </xf>
    <xf numFmtId="164" fontId="60" fillId="0" borderId="41" xfId="1" applyFont="1" applyFill="1" applyBorder="1" applyAlignment="1" applyProtection="1">
      <alignment horizontal="center" vertical="center" wrapText="1"/>
    </xf>
    <xf numFmtId="0" fontId="57" fillId="10" borderId="26" xfId="0" applyFont="1" applyFill="1" applyBorder="1" applyAlignment="1">
      <alignment horizontal="center"/>
    </xf>
    <xf numFmtId="0" fontId="57" fillId="10" borderId="5" xfId="0" applyFont="1" applyFill="1" applyBorder="1" applyAlignment="1">
      <alignment horizontal="center"/>
    </xf>
    <xf numFmtId="0" fontId="57" fillId="10" borderId="41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right"/>
    </xf>
    <xf numFmtId="0" fontId="51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right"/>
    </xf>
    <xf numFmtId="0" fontId="51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2:J74"/>
  <sheetViews>
    <sheetView showGridLines="0" tabSelected="1" zoomScale="120" zoomScaleNormal="120" workbookViewId="0">
      <selection activeCell="F53" sqref="F53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2" spans="1:10" x14ac:dyDescent="0.2">
      <c r="C2" s="764" t="s">
        <v>286</v>
      </c>
      <c r="D2" s="765"/>
      <c r="E2" s="765"/>
      <c r="F2" s="765"/>
      <c r="G2" s="765"/>
      <c r="H2" s="765"/>
    </row>
    <row r="3" spans="1:10" ht="12" thickBot="1" x14ac:dyDescent="0.25">
      <c r="C3" s="766"/>
      <c r="D3" s="766"/>
      <c r="E3" s="766"/>
      <c r="F3" s="766"/>
      <c r="G3" s="766"/>
      <c r="H3" s="766"/>
    </row>
    <row r="4" spans="1:10" ht="12.75" x14ac:dyDescent="0.2">
      <c r="A4" s="721" t="s">
        <v>287</v>
      </c>
      <c r="B4" s="722"/>
      <c r="C4" s="722"/>
      <c r="D4" s="722"/>
      <c r="E4" s="722"/>
      <c r="F4" s="722"/>
      <c r="G4" s="722"/>
      <c r="H4" s="722"/>
      <c r="I4" s="722"/>
      <c r="J4" s="723"/>
    </row>
    <row r="5" spans="1:10" ht="12.75" x14ac:dyDescent="0.2">
      <c r="A5" s="770" t="s">
        <v>255</v>
      </c>
      <c r="B5" s="771"/>
      <c r="C5" s="771"/>
      <c r="D5" s="771"/>
      <c r="E5" s="771"/>
      <c r="F5" s="771"/>
      <c r="G5" s="771"/>
      <c r="H5" s="771"/>
      <c r="I5" s="771"/>
      <c r="J5" s="772"/>
    </row>
    <row r="6" spans="1:10" ht="15" customHeight="1" x14ac:dyDescent="0.2">
      <c r="A6" s="748" t="s">
        <v>28</v>
      </c>
      <c r="B6" s="749"/>
      <c r="C6" s="749"/>
      <c r="D6" s="749"/>
      <c r="E6" s="754" t="s">
        <v>29</v>
      </c>
      <c r="F6" s="755"/>
      <c r="G6" s="767" t="s">
        <v>263</v>
      </c>
      <c r="H6" s="768"/>
      <c r="I6" s="754" t="s">
        <v>264</v>
      </c>
      <c r="J6" s="769"/>
    </row>
    <row r="7" spans="1:10" ht="15" customHeight="1" x14ac:dyDescent="0.2">
      <c r="A7" s="748" t="s">
        <v>284</v>
      </c>
      <c r="B7" s="749"/>
      <c r="C7" s="749"/>
      <c r="D7" s="749"/>
      <c r="E7" s="750">
        <v>129</v>
      </c>
      <c r="F7" s="751"/>
      <c r="G7" s="674">
        <f>ROUND(H7,2)</f>
        <v>0</v>
      </c>
      <c r="H7" s="673">
        <v>0</v>
      </c>
      <c r="I7" s="744">
        <f>E7*G7</f>
        <v>0</v>
      </c>
      <c r="J7" s="745"/>
    </row>
    <row r="8" spans="1:10" ht="15" customHeight="1" x14ac:dyDescent="0.2">
      <c r="A8" s="748" t="s">
        <v>285</v>
      </c>
      <c r="B8" s="749"/>
      <c r="C8" s="749"/>
      <c r="D8" s="749"/>
      <c r="E8" s="750">
        <v>310</v>
      </c>
      <c r="F8" s="751"/>
      <c r="G8" s="674">
        <f t="shared" ref="G8:G20" si="0">ROUND(H8,2)</f>
        <v>0</v>
      </c>
      <c r="H8" s="673">
        <v>0</v>
      </c>
      <c r="I8" s="744">
        <f>E8*G8</f>
        <v>0</v>
      </c>
      <c r="J8" s="745"/>
    </row>
    <row r="9" spans="1:10" ht="15" hidden="1" customHeight="1" x14ac:dyDescent="0.2">
      <c r="A9" s="748"/>
      <c r="B9" s="749"/>
      <c r="C9" s="749"/>
      <c r="D9" s="749"/>
      <c r="E9" s="750"/>
      <c r="F9" s="751"/>
      <c r="G9" s="674">
        <f t="shared" si="0"/>
        <v>0</v>
      </c>
      <c r="H9" s="673">
        <v>0</v>
      </c>
      <c r="I9" s="744">
        <f t="shared" ref="I9:I17" si="1">E9*G9</f>
        <v>0</v>
      </c>
      <c r="J9" s="745"/>
    </row>
    <row r="10" spans="1:10" ht="15" hidden="1" customHeight="1" x14ac:dyDescent="0.2">
      <c r="A10" s="748" t="s">
        <v>276</v>
      </c>
      <c r="B10" s="749"/>
      <c r="C10" s="749"/>
      <c r="D10" s="749"/>
      <c r="E10" s="750">
        <v>0</v>
      </c>
      <c r="F10" s="751"/>
      <c r="G10" s="674">
        <f t="shared" si="0"/>
        <v>0</v>
      </c>
      <c r="H10" s="673">
        <v>0</v>
      </c>
      <c r="I10" s="744">
        <f t="shared" si="1"/>
        <v>0</v>
      </c>
      <c r="J10" s="745"/>
    </row>
    <row r="11" spans="1:10" ht="15" hidden="1" customHeight="1" x14ac:dyDescent="0.2">
      <c r="A11" s="748" t="s">
        <v>277</v>
      </c>
      <c r="B11" s="749"/>
      <c r="C11" s="749"/>
      <c r="D11" s="749"/>
      <c r="E11" s="750">
        <v>0</v>
      </c>
      <c r="F11" s="751"/>
      <c r="G11" s="674">
        <f t="shared" si="0"/>
        <v>0</v>
      </c>
      <c r="H11" s="673">
        <v>0</v>
      </c>
      <c r="I11" s="744">
        <f t="shared" si="1"/>
        <v>0</v>
      </c>
      <c r="J11" s="745"/>
    </row>
    <row r="12" spans="1:10" ht="15" hidden="1" customHeight="1" x14ac:dyDescent="0.2">
      <c r="A12" s="748" t="s">
        <v>278</v>
      </c>
      <c r="B12" s="749"/>
      <c r="C12" s="749"/>
      <c r="D12" s="749"/>
      <c r="E12" s="750">
        <v>0</v>
      </c>
      <c r="F12" s="751"/>
      <c r="G12" s="674">
        <f t="shared" si="0"/>
        <v>0</v>
      </c>
      <c r="H12" s="673">
        <v>0</v>
      </c>
      <c r="I12" s="744">
        <f t="shared" si="1"/>
        <v>0</v>
      </c>
      <c r="J12" s="745"/>
    </row>
    <row r="13" spans="1:10" ht="15" hidden="1" customHeight="1" x14ac:dyDescent="0.2">
      <c r="A13" s="748" t="s">
        <v>279</v>
      </c>
      <c r="B13" s="749"/>
      <c r="C13" s="749"/>
      <c r="D13" s="749"/>
      <c r="E13" s="750">
        <v>0</v>
      </c>
      <c r="F13" s="751"/>
      <c r="G13" s="674">
        <f t="shared" si="0"/>
        <v>0</v>
      </c>
      <c r="H13" s="673">
        <v>0</v>
      </c>
      <c r="I13" s="744">
        <f t="shared" si="1"/>
        <v>0</v>
      </c>
      <c r="J13" s="745"/>
    </row>
    <row r="14" spans="1:10" ht="15" hidden="1" customHeight="1" x14ac:dyDescent="0.2">
      <c r="A14" s="748" t="s">
        <v>280</v>
      </c>
      <c r="B14" s="749"/>
      <c r="C14" s="749"/>
      <c r="D14" s="749"/>
      <c r="E14" s="750">
        <v>0</v>
      </c>
      <c r="F14" s="751"/>
      <c r="G14" s="674">
        <f t="shared" si="0"/>
        <v>0</v>
      </c>
      <c r="H14" s="673">
        <v>0</v>
      </c>
      <c r="I14" s="744">
        <f t="shared" si="1"/>
        <v>0</v>
      </c>
      <c r="J14" s="745"/>
    </row>
    <row r="15" spans="1:10" ht="15" hidden="1" customHeight="1" x14ac:dyDescent="0.2">
      <c r="A15" s="748" t="s">
        <v>281</v>
      </c>
      <c r="B15" s="749"/>
      <c r="C15" s="749"/>
      <c r="D15" s="749"/>
      <c r="E15" s="750">
        <v>0</v>
      </c>
      <c r="F15" s="751"/>
      <c r="G15" s="674">
        <f t="shared" si="0"/>
        <v>0</v>
      </c>
      <c r="H15" s="673">
        <v>0</v>
      </c>
      <c r="I15" s="744">
        <f t="shared" si="1"/>
        <v>0</v>
      </c>
      <c r="J15" s="745"/>
    </row>
    <row r="16" spans="1:10" ht="15" hidden="1" customHeight="1" x14ac:dyDescent="0.2">
      <c r="A16" s="748"/>
      <c r="B16" s="749"/>
      <c r="C16" s="749"/>
      <c r="D16" s="749"/>
      <c r="E16" s="750">
        <v>0</v>
      </c>
      <c r="F16" s="751"/>
      <c r="G16" s="674">
        <f t="shared" si="0"/>
        <v>0</v>
      </c>
      <c r="H16" s="673">
        <v>0</v>
      </c>
      <c r="I16" s="744">
        <f t="shared" si="1"/>
        <v>0</v>
      </c>
      <c r="J16" s="745"/>
    </row>
    <row r="17" spans="1:10" ht="15" hidden="1" customHeight="1" x14ac:dyDescent="0.2">
      <c r="A17" s="748"/>
      <c r="B17" s="749"/>
      <c r="C17" s="749"/>
      <c r="D17" s="749"/>
      <c r="E17" s="750">
        <v>0</v>
      </c>
      <c r="F17" s="751"/>
      <c r="G17" s="674">
        <f t="shared" si="0"/>
        <v>0</v>
      </c>
      <c r="H17" s="673">
        <v>0</v>
      </c>
      <c r="I17" s="744">
        <f t="shared" si="1"/>
        <v>0</v>
      </c>
      <c r="J17" s="745"/>
    </row>
    <row r="18" spans="1:10" ht="15" hidden="1" customHeight="1" x14ac:dyDescent="0.2">
      <c r="A18" s="748"/>
      <c r="B18" s="749"/>
      <c r="C18" s="749"/>
      <c r="D18" s="749"/>
      <c r="E18" s="750">
        <v>0</v>
      </c>
      <c r="F18" s="751"/>
      <c r="G18" s="674">
        <f t="shared" si="0"/>
        <v>0</v>
      </c>
      <c r="H18" s="673">
        <v>0</v>
      </c>
      <c r="I18" s="744">
        <f>E18*G18</f>
        <v>0</v>
      </c>
      <c r="J18" s="745"/>
    </row>
    <row r="19" spans="1:10" ht="15" hidden="1" customHeight="1" x14ac:dyDescent="0.2">
      <c r="A19" s="748"/>
      <c r="B19" s="749"/>
      <c r="C19" s="749"/>
      <c r="D19" s="749"/>
      <c r="E19" s="750">
        <v>0</v>
      </c>
      <c r="F19" s="751"/>
      <c r="G19" s="674">
        <f t="shared" si="0"/>
        <v>0</v>
      </c>
      <c r="H19" s="673">
        <v>0</v>
      </c>
      <c r="I19" s="744">
        <f>E19*G19</f>
        <v>0</v>
      </c>
      <c r="J19" s="745"/>
    </row>
    <row r="20" spans="1:10" ht="15" hidden="1" customHeight="1" x14ac:dyDescent="0.2">
      <c r="A20" s="748"/>
      <c r="B20" s="749"/>
      <c r="C20" s="749"/>
      <c r="D20" s="749"/>
      <c r="E20" s="750">
        <v>0</v>
      </c>
      <c r="F20" s="751"/>
      <c r="G20" s="674">
        <f t="shared" si="0"/>
        <v>0</v>
      </c>
      <c r="H20" s="673">
        <v>0</v>
      </c>
      <c r="I20" s="744">
        <f>E20*G20</f>
        <v>0</v>
      </c>
      <c r="J20" s="745"/>
    </row>
    <row r="21" spans="1:10" ht="15" customHeight="1" x14ac:dyDescent="0.2">
      <c r="A21" s="752" t="s">
        <v>256</v>
      </c>
      <c r="B21" s="753"/>
      <c r="C21" s="753"/>
      <c r="D21" s="753"/>
      <c r="E21" s="756">
        <f>SUM(E7:F14)</f>
        <v>439</v>
      </c>
      <c r="F21" s="757"/>
      <c r="G21" s="675"/>
      <c r="H21" s="719" t="s">
        <v>275</v>
      </c>
      <c r="I21" s="746">
        <f>SUM(I7:J19)</f>
        <v>0</v>
      </c>
      <c r="J21" s="747"/>
    </row>
    <row r="22" spans="1:10" ht="15" customHeight="1" thickBot="1" x14ac:dyDescent="0.25">
      <c r="A22" s="728" t="s">
        <v>288</v>
      </c>
      <c r="B22" s="729"/>
      <c r="C22" s="729"/>
      <c r="D22" s="729"/>
      <c r="E22" s="730">
        <f>E21*12</f>
        <v>5268</v>
      </c>
      <c r="F22" s="731"/>
      <c r="G22" s="675"/>
      <c r="H22" s="720"/>
      <c r="I22" s="724">
        <f>I21*12</f>
        <v>0</v>
      </c>
      <c r="J22" s="725"/>
    </row>
    <row r="23" spans="1:10" ht="12" thickBot="1" x14ac:dyDescent="0.25">
      <c r="A23" s="618"/>
      <c r="B23" s="619"/>
      <c r="C23" s="620"/>
      <c r="D23" s="621"/>
      <c r="E23" s="622"/>
      <c r="F23" s="616"/>
      <c r="G23" s="616"/>
      <c r="H23" s="616"/>
      <c r="I23" s="623"/>
      <c r="J23" s="624"/>
    </row>
    <row r="24" spans="1:10" ht="12.75" x14ac:dyDescent="0.2">
      <c r="A24" s="734" t="s">
        <v>265</v>
      </c>
      <c r="B24" s="735"/>
      <c r="C24" s="732" t="s">
        <v>262</v>
      </c>
      <c r="D24" s="733"/>
      <c r="F24" s="738" t="s">
        <v>266</v>
      </c>
      <c r="G24" s="625" t="s">
        <v>261</v>
      </c>
      <c r="H24" s="740" t="s">
        <v>254</v>
      </c>
      <c r="I24" s="726"/>
      <c r="J24" s="727"/>
    </row>
    <row r="25" spans="1:10" ht="12.75" x14ac:dyDescent="0.2">
      <c r="A25" s="736"/>
      <c r="B25" s="737"/>
      <c r="C25" s="670"/>
      <c r="D25" s="671" t="s">
        <v>275</v>
      </c>
      <c r="F25" s="739"/>
      <c r="G25" s="672" t="s">
        <v>275</v>
      </c>
      <c r="H25" s="741"/>
      <c r="I25" s="666"/>
      <c r="J25" s="667"/>
    </row>
    <row r="26" spans="1:10" ht="25.5" x14ac:dyDescent="0.2">
      <c r="A26" s="626" t="s">
        <v>259</v>
      </c>
      <c r="B26" s="668" t="e">
        <f>C26/$E$48</f>
        <v>#DIV/0!</v>
      </c>
      <c r="C26" s="669">
        <f>ROUND(D26,2)</f>
        <v>0</v>
      </c>
      <c r="D26" s="627">
        <v>0</v>
      </c>
      <c r="F26" s="629" t="s">
        <v>19</v>
      </c>
      <c r="G26" s="630">
        <v>6.4999999999999997E-3</v>
      </c>
      <c r="H26" s="631">
        <f>$I$21*G26</f>
        <v>0</v>
      </c>
      <c r="I26" s="623"/>
      <c r="J26" s="624"/>
    </row>
    <row r="27" spans="1:10" ht="25.5" x14ac:dyDescent="0.2">
      <c r="A27" s="626" t="s">
        <v>15</v>
      </c>
      <c r="B27" s="668" t="e">
        <f>C27/$E$48</f>
        <v>#DIV/0!</v>
      </c>
      <c r="C27" s="669">
        <f>ROUND(D27,2)</f>
        <v>0</v>
      </c>
      <c r="D27" s="627">
        <v>0</v>
      </c>
      <c r="F27" s="629" t="s">
        <v>20</v>
      </c>
      <c r="G27" s="630">
        <v>0.03</v>
      </c>
      <c r="H27" s="631">
        <f>$I$21*G27</f>
        <v>0</v>
      </c>
      <c r="I27" s="623"/>
      <c r="J27" s="664"/>
    </row>
    <row r="28" spans="1:10" ht="12.75" x14ac:dyDescent="0.2">
      <c r="A28" s="626" t="s">
        <v>55</v>
      </c>
      <c r="B28" s="668" t="e">
        <f>C28/($E$48+C26+C27)</f>
        <v>#DIV/0!</v>
      </c>
      <c r="C28" s="669">
        <f>ROUND(D28,2)</f>
        <v>0</v>
      </c>
      <c r="D28" s="627">
        <v>0</v>
      </c>
      <c r="F28" s="629" t="s">
        <v>21</v>
      </c>
      <c r="G28" s="630">
        <v>0.05</v>
      </c>
      <c r="H28" s="631">
        <f t="shared" ref="H28" si="2">$I$21*G28</f>
        <v>0</v>
      </c>
      <c r="I28" s="623"/>
      <c r="J28" s="624"/>
    </row>
    <row r="29" spans="1:10" s="636" customFormat="1" ht="15.75" customHeight="1" thickBot="1" x14ac:dyDescent="0.25">
      <c r="A29" s="665" t="s">
        <v>260</v>
      </c>
      <c r="B29" s="633" t="e">
        <f>SUM(B26:B28)</f>
        <v>#DIV/0!</v>
      </c>
      <c r="C29" s="742">
        <f>SUM(C26:C28)</f>
        <v>0</v>
      </c>
      <c r="D29" s="743"/>
      <c r="F29" s="632" t="s">
        <v>17</v>
      </c>
      <c r="G29" s="633">
        <f ca="1">SUM(G26:G29)</f>
        <v>8.6499999999999994E-2</v>
      </c>
      <c r="H29" s="634">
        <f>SUM(H26:H28)</f>
        <v>0</v>
      </c>
      <c r="I29" s="662"/>
      <c r="J29" s="635"/>
    </row>
    <row r="30" spans="1:10" x14ac:dyDescent="0.2">
      <c r="A30" s="618"/>
      <c r="B30" s="619"/>
      <c r="C30" s="622"/>
      <c r="D30" s="621"/>
      <c r="E30" s="622"/>
      <c r="F30" s="616"/>
      <c r="G30" s="616"/>
      <c r="H30" s="616"/>
      <c r="I30" s="616"/>
      <c r="J30" s="624"/>
    </row>
    <row r="31" spans="1:10" ht="12" thickBot="1" x14ac:dyDescent="0.25">
      <c r="A31" s="637"/>
      <c r="B31" s="616"/>
      <c r="C31" s="616"/>
      <c r="D31" s="616"/>
      <c r="E31" s="616"/>
      <c r="F31" s="616"/>
      <c r="G31" s="616"/>
      <c r="H31" s="616"/>
      <c r="I31" s="616"/>
      <c r="J31" s="624"/>
    </row>
    <row r="32" spans="1:10" ht="12.75" x14ac:dyDescent="0.2">
      <c r="A32" s="721" t="s">
        <v>267</v>
      </c>
      <c r="B32" s="722"/>
      <c r="C32" s="722"/>
      <c r="D32" s="722"/>
      <c r="E32" s="723"/>
      <c r="F32" s="721" t="s">
        <v>268</v>
      </c>
      <c r="G32" s="722"/>
      <c r="H32" s="722"/>
      <c r="I32" s="722"/>
      <c r="J32" s="723"/>
    </row>
    <row r="33" spans="1:10" ht="25.5" x14ac:dyDescent="0.2">
      <c r="A33" s="748" t="s">
        <v>28</v>
      </c>
      <c r="B33" s="749"/>
      <c r="C33" s="638" t="s">
        <v>29</v>
      </c>
      <c r="D33" s="639" t="s">
        <v>257</v>
      </c>
      <c r="E33" s="640" t="s">
        <v>258</v>
      </c>
      <c r="F33" s="626" t="s">
        <v>274</v>
      </c>
      <c r="G33" s="639" t="s">
        <v>271</v>
      </c>
      <c r="H33" s="639" t="s">
        <v>270</v>
      </c>
      <c r="I33" s="638" t="s">
        <v>273</v>
      </c>
      <c r="J33" s="641" t="s">
        <v>272</v>
      </c>
    </row>
    <row r="34" spans="1:10" ht="12.75" x14ac:dyDescent="0.2">
      <c r="A34" s="758" t="str">
        <f>A7</f>
        <v>MÉDICO MASTOLOGIA COORDENAÇÃO</v>
      </c>
      <c r="B34" s="759"/>
      <c r="C34" s="676">
        <f>E7</f>
        <v>129</v>
      </c>
      <c r="D34" s="642">
        <f>IFERROR(I34-H34-G34,"0")</f>
        <v>0</v>
      </c>
      <c r="E34" s="677">
        <f>C34*D34</f>
        <v>0</v>
      </c>
      <c r="F34" s="680" t="str">
        <f t="shared" ref="F34:F48" si="3">IFERROR(J34/$J$48,"0")</f>
        <v>0</v>
      </c>
      <c r="G34" s="642">
        <f>IFERROR(($C$29*F34)/C34,"0")</f>
        <v>0</v>
      </c>
      <c r="H34" s="642">
        <f>IFERROR(($H$29*F34)/C34,"0")</f>
        <v>0</v>
      </c>
      <c r="I34" s="643">
        <f>G7</f>
        <v>0</v>
      </c>
      <c r="J34" s="678">
        <f>I7</f>
        <v>0</v>
      </c>
    </row>
    <row r="35" spans="1:10" ht="13.5" thickBot="1" x14ac:dyDescent="0.25">
      <c r="A35" s="758" t="str">
        <f>A8</f>
        <v>MÉDICO MASTOLOGIA</v>
      </c>
      <c r="B35" s="759"/>
      <c r="C35" s="676">
        <f>E8</f>
        <v>310</v>
      </c>
      <c r="D35" s="642">
        <f t="shared" ref="D35:D47" si="4">IFERROR(I35-H35-G35,"0")</f>
        <v>0</v>
      </c>
      <c r="E35" s="677">
        <f t="shared" ref="E35:E47" si="5">C35*D35</f>
        <v>0</v>
      </c>
      <c r="F35" s="680" t="str">
        <f t="shared" si="3"/>
        <v>0</v>
      </c>
      <c r="G35" s="642">
        <f t="shared" ref="G35:G47" si="6">IFERROR(($C$29*F35)/C35,"0")</f>
        <v>0</v>
      </c>
      <c r="H35" s="642">
        <f t="shared" ref="H35:H47" si="7">IFERROR(($H$29*F35)/C35,"0")</f>
        <v>0</v>
      </c>
      <c r="I35" s="643">
        <f>G8</f>
        <v>0</v>
      </c>
      <c r="J35" s="678">
        <f>I8</f>
        <v>0</v>
      </c>
    </row>
    <row r="36" spans="1:10" ht="13.5" hidden="1" thickBot="1" x14ac:dyDescent="0.25">
      <c r="A36" s="758">
        <f t="shared" ref="A36:A47" si="8">A9</f>
        <v>0</v>
      </c>
      <c r="B36" s="759"/>
      <c r="C36" s="676">
        <f t="shared" ref="C36:C47" si="9">E9</f>
        <v>0</v>
      </c>
      <c r="D36" s="642">
        <f t="shared" si="4"/>
        <v>0</v>
      </c>
      <c r="E36" s="677">
        <f t="shared" si="5"/>
        <v>0</v>
      </c>
      <c r="F36" s="680" t="str">
        <f t="shared" si="3"/>
        <v>0</v>
      </c>
      <c r="G36" s="642" t="str">
        <f t="shared" si="6"/>
        <v>0</v>
      </c>
      <c r="H36" s="642" t="str">
        <f t="shared" si="7"/>
        <v>0</v>
      </c>
      <c r="I36" s="643">
        <f t="shared" ref="I36:I47" si="10">G9</f>
        <v>0</v>
      </c>
      <c r="J36" s="678">
        <f t="shared" ref="J36:J47" si="11">I9</f>
        <v>0</v>
      </c>
    </row>
    <row r="37" spans="1:10" ht="24" hidden="1" customHeight="1" x14ac:dyDescent="0.2">
      <c r="A37" s="758" t="str">
        <f t="shared" si="8"/>
        <v>MÉDICO NEUROLOGIA - ELETROENCEFALOGRAMA</v>
      </c>
      <c r="B37" s="759"/>
      <c r="C37" s="676">
        <f t="shared" si="9"/>
        <v>0</v>
      </c>
      <c r="D37" s="642">
        <f t="shared" si="4"/>
        <v>0</v>
      </c>
      <c r="E37" s="677">
        <f t="shared" si="5"/>
        <v>0</v>
      </c>
      <c r="F37" s="680" t="str">
        <f t="shared" si="3"/>
        <v>0</v>
      </c>
      <c r="G37" s="642" t="str">
        <f t="shared" si="6"/>
        <v>0</v>
      </c>
      <c r="H37" s="642" t="str">
        <f t="shared" si="7"/>
        <v>0</v>
      </c>
      <c r="I37" s="643">
        <f t="shared" si="10"/>
        <v>0</v>
      </c>
      <c r="J37" s="678">
        <f t="shared" si="11"/>
        <v>0</v>
      </c>
    </row>
    <row r="38" spans="1:10" ht="12.75" hidden="1" x14ac:dyDescent="0.2">
      <c r="A38" s="758" t="str">
        <f t="shared" si="8"/>
        <v>MÉDICO INFECTOLOGIA</v>
      </c>
      <c r="B38" s="759"/>
      <c r="C38" s="676">
        <f t="shared" si="9"/>
        <v>0</v>
      </c>
      <c r="D38" s="642">
        <f t="shared" si="4"/>
        <v>0</v>
      </c>
      <c r="E38" s="677">
        <f t="shared" si="5"/>
        <v>0</v>
      </c>
      <c r="F38" s="680" t="str">
        <f t="shared" si="3"/>
        <v>0</v>
      </c>
      <c r="G38" s="642" t="str">
        <f t="shared" si="6"/>
        <v>0</v>
      </c>
      <c r="H38" s="642" t="str">
        <f t="shared" si="7"/>
        <v>0</v>
      </c>
      <c r="I38" s="643">
        <f t="shared" si="10"/>
        <v>0</v>
      </c>
      <c r="J38" s="678">
        <f t="shared" si="11"/>
        <v>0</v>
      </c>
    </row>
    <row r="39" spans="1:10" ht="12.75" hidden="1" x14ac:dyDescent="0.2">
      <c r="A39" s="758" t="str">
        <f t="shared" si="8"/>
        <v>MÉDICO EPIDEMIOLOGISTA</v>
      </c>
      <c r="B39" s="759"/>
      <c r="C39" s="676">
        <f t="shared" si="9"/>
        <v>0</v>
      </c>
      <c r="D39" s="642">
        <f t="shared" si="4"/>
        <v>0</v>
      </c>
      <c r="E39" s="677">
        <f t="shared" si="5"/>
        <v>0</v>
      </c>
      <c r="F39" s="680" t="str">
        <f t="shared" si="3"/>
        <v>0</v>
      </c>
      <c r="G39" s="642" t="str">
        <f t="shared" si="6"/>
        <v>0</v>
      </c>
      <c r="H39" s="642" t="str">
        <f t="shared" si="7"/>
        <v>0</v>
      </c>
      <c r="I39" s="643">
        <f t="shared" si="10"/>
        <v>0</v>
      </c>
      <c r="J39" s="678">
        <f t="shared" si="11"/>
        <v>0</v>
      </c>
    </row>
    <row r="40" spans="1:10" ht="24.75" hidden="1" customHeight="1" x14ac:dyDescent="0.2">
      <c r="A40" s="758" t="str">
        <f t="shared" si="8"/>
        <v>MÉDICO COORDENADOR DO AMBULATÓRIO</v>
      </c>
      <c r="B40" s="759"/>
      <c r="C40" s="676">
        <f t="shared" si="9"/>
        <v>0</v>
      </c>
      <c r="D40" s="642">
        <f t="shared" si="4"/>
        <v>0</v>
      </c>
      <c r="E40" s="677">
        <f t="shared" si="5"/>
        <v>0</v>
      </c>
      <c r="F40" s="680" t="str">
        <f t="shared" si="3"/>
        <v>0</v>
      </c>
      <c r="G40" s="642" t="str">
        <f t="shared" si="6"/>
        <v>0</v>
      </c>
      <c r="H40" s="642" t="str">
        <f t="shared" si="7"/>
        <v>0</v>
      </c>
      <c r="I40" s="643">
        <f t="shared" si="10"/>
        <v>0</v>
      </c>
      <c r="J40" s="678">
        <f t="shared" si="11"/>
        <v>0</v>
      </c>
    </row>
    <row r="41" spans="1:10" ht="13.5" hidden="1" thickBot="1" x14ac:dyDescent="0.25">
      <c r="A41" s="758" t="str">
        <f t="shared" si="8"/>
        <v>MÉDICO COORDENADOR DO NEP</v>
      </c>
      <c r="B41" s="759"/>
      <c r="C41" s="676">
        <f t="shared" si="9"/>
        <v>0</v>
      </c>
      <c r="D41" s="642">
        <f t="shared" si="4"/>
        <v>0</v>
      </c>
      <c r="E41" s="677">
        <f t="shared" si="5"/>
        <v>0</v>
      </c>
      <c r="F41" s="680" t="str">
        <f t="shared" si="3"/>
        <v>0</v>
      </c>
      <c r="G41" s="642" t="str">
        <f t="shared" si="6"/>
        <v>0</v>
      </c>
      <c r="H41" s="642" t="str">
        <f t="shared" si="7"/>
        <v>0</v>
      </c>
      <c r="I41" s="643">
        <f t="shared" si="10"/>
        <v>0</v>
      </c>
      <c r="J41" s="678">
        <f t="shared" si="11"/>
        <v>0</v>
      </c>
    </row>
    <row r="42" spans="1:10" ht="27.75" hidden="1" customHeight="1" thickBot="1" x14ac:dyDescent="0.25">
      <c r="A42" s="762" t="str">
        <f t="shared" si="8"/>
        <v>MÉDICO COORDENADOR DA EMERGÊNCIA</v>
      </c>
      <c r="B42" s="763"/>
      <c r="C42" s="676">
        <f t="shared" si="9"/>
        <v>0</v>
      </c>
      <c r="D42" s="642">
        <f>IFERROR(I42-H42-G42,"0")</f>
        <v>0</v>
      </c>
      <c r="E42" s="677">
        <f t="shared" si="5"/>
        <v>0</v>
      </c>
      <c r="F42" s="680" t="str">
        <f t="shared" si="3"/>
        <v>0</v>
      </c>
      <c r="G42" s="642" t="str">
        <f t="shared" si="6"/>
        <v>0</v>
      </c>
      <c r="H42" s="642" t="str">
        <f t="shared" si="7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58">
        <f t="shared" si="8"/>
        <v>0</v>
      </c>
      <c r="B43" s="759"/>
      <c r="C43" s="676">
        <f t="shared" si="9"/>
        <v>0</v>
      </c>
      <c r="D43" s="642">
        <f t="shared" si="4"/>
        <v>0</v>
      </c>
      <c r="E43" s="677">
        <f>C43*D43</f>
        <v>0</v>
      </c>
      <c r="F43" s="680" t="str">
        <f t="shared" si="3"/>
        <v>0</v>
      </c>
      <c r="G43" s="642" t="str">
        <f t="shared" si="6"/>
        <v>0</v>
      </c>
      <c r="H43" s="642" t="str">
        <f t="shared" si="7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58">
        <f t="shared" si="8"/>
        <v>0</v>
      </c>
      <c r="B44" s="759"/>
      <c r="C44" s="676">
        <f t="shared" si="9"/>
        <v>0</v>
      </c>
      <c r="D44" s="642">
        <f t="shared" si="4"/>
        <v>0</v>
      </c>
      <c r="E44" s="677">
        <f t="shared" si="5"/>
        <v>0</v>
      </c>
      <c r="F44" s="680" t="str">
        <f t="shared" si="3"/>
        <v>0</v>
      </c>
      <c r="G44" s="642" t="str">
        <f t="shared" si="6"/>
        <v>0</v>
      </c>
      <c r="H44" s="642" t="str">
        <f t="shared" si="7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58">
        <f t="shared" si="8"/>
        <v>0</v>
      </c>
      <c r="B45" s="759"/>
      <c r="C45" s="676">
        <f t="shared" si="9"/>
        <v>0</v>
      </c>
      <c r="D45" s="642">
        <f t="shared" si="4"/>
        <v>0</v>
      </c>
      <c r="E45" s="677">
        <f t="shared" si="5"/>
        <v>0</v>
      </c>
      <c r="F45" s="680" t="str">
        <f t="shared" si="3"/>
        <v>0</v>
      </c>
      <c r="G45" s="642" t="str">
        <f t="shared" si="6"/>
        <v>0</v>
      </c>
      <c r="H45" s="642" t="str">
        <f t="shared" si="7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58">
        <f t="shared" si="8"/>
        <v>0</v>
      </c>
      <c r="B46" s="759"/>
      <c r="C46" s="676">
        <f t="shared" si="9"/>
        <v>0</v>
      </c>
      <c r="D46" s="642">
        <f t="shared" si="4"/>
        <v>0</v>
      </c>
      <c r="E46" s="677">
        <f t="shared" si="5"/>
        <v>0</v>
      </c>
      <c r="F46" s="680" t="str">
        <f t="shared" si="3"/>
        <v>0</v>
      </c>
      <c r="G46" s="642" t="str">
        <f t="shared" si="6"/>
        <v>0</v>
      </c>
      <c r="H46" s="642" t="str">
        <f t="shared" si="7"/>
        <v>0</v>
      </c>
      <c r="I46" s="643">
        <f t="shared" si="10"/>
        <v>0</v>
      </c>
      <c r="J46" s="678">
        <f t="shared" si="11"/>
        <v>0</v>
      </c>
    </row>
    <row r="47" spans="1:10" ht="13.5" hidden="1" thickBot="1" x14ac:dyDescent="0.25">
      <c r="A47" s="758">
        <f t="shared" si="8"/>
        <v>0</v>
      </c>
      <c r="B47" s="759"/>
      <c r="C47" s="676">
        <f t="shared" si="9"/>
        <v>0</v>
      </c>
      <c r="D47" s="642">
        <f t="shared" si="4"/>
        <v>0</v>
      </c>
      <c r="E47" s="677">
        <f t="shared" si="5"/>
        <v>0</v>
      </c>
      <c r="F47" s="680" t="str">
        <f t="shared" si="3"/>
        <v>0</v>
      </c>
      <c r="G47" s="642" t="str">
        <f t="shared" si="6"/>
        <v>0</v>
      </c>
      <c r="H47" s="642" t="str">
        <f t="shared" si="7"/>
        <v>0</v>
      </c>
      <c r="I47" s="643">
        <f t="shared" si="10"/>
        <v>0</v>
      </c>
      <c r="J47" s="684">
        <f t="shared" si="11"/>
        <v>0</v>
      </c>
    </row>
    <row r="48" spans="1:10" ht="13.5" thickBot="1" x14ac:dyDescent="0.25">
      <c r="A48" s="760" t="s">
        <v>8</v>
      </c>
      <c r="B48" s="761"/>
      <c r="C48" s="644">
        <f>E21</f>
        <v>439</v>
      </c>
      <c r="D48" s="682"/>
      <c r="E48" s="645">
        <f>SUM(E34:E47)</f>
        <v>0</v>
      </c>
      <c r="F48" s="679" t="str">
        <f t="shared" si="3"/>
        <v>0</v>
      </c>
      <c r="G48" s="717"/>
      <c r="H48" s="718"/>
      <c r="I48" s="718"/>
      <c r="J48" s="685">
        <f>SUM(J34:J47)</f>
        <v>0</v>
      </c>
    </row>
    <row r="49" spans="1:10" ht="15.75" thickBot="1" x14ac:dyDescent="0.3">
      <c r="A49" s="646"/>
      <c r="B49" s="646"/>
      <c r="C49" s="647"/>
      <c r="D49" s="648"/>
      <c r="E49" s="648"/>
      <c r="F49" s="681"/>
      <c r="G49" s="649"/>
      <c r="H49" s="650"/>
      <c r="I49" s="650"/>
      <c r="J49" s="683"/>
    </row>
    <row r="50" spans="1:10" ht="13.5" thickBot="1" x14ac:dyDescent="0.25">
      <c r="A50" s="646"/>
      <c r="B50" s="646"/>
      <c r="C50" s="709" t="s">
        <v>282</v>
      </c>
      <c r="D50" s="710"/>
      <c r="E50" s="710"/>
      <c r="F50" s="713">
        <f>(C29+H29+E48)-J48</f>
        <v>0</v>
      </c>
      <c r="G50" s="713"/>
      <c r="H50" s="714"/>
      <c r="I50" s="650"/>
      <c r="J50" s="650"/>
    </row>
    <row r="51" spans="1:10" ht="15.75" customHeight="1" x14ac:dyDescent="0.2">
      <c r="C51" s="709" t="s">
        <v>269</v>
      </c>
      <c r="D51" s="710"/>
      <c r="E51" s="710"/>
      <c r="F51" s="713">
        <f>C29+H29+E48</f>
        <v>0</v>
      </c>
      <c r="G51" s="713"/>
      <c r="H51" s="714"/>
      <c r="I51" s="663"/>
      <c r="J51" s="628"/>
    </row>
    <row r="52" spans="1:10" ht="15" customHeight="1" thickBot="1" x14ac:dyDescent="0.25">
      <c r="C52" s="711" t="s">
        <v>283</v>
      </c>
      <c r="D52" s="712"/>
      <c r="E52" s="712"/>
      <c r="F52" s="715">
        <f>F51*12</f>
        <v>0</v>
      </c>
      <c r="G52" s="715"/>
      <c r="H52" s="716"/>
      <c r="I52" s="628"/>
      <c r="J52" s="628"/>
    </row>
    <row r="53" spans="1:10" x14ac:dyDescent="0.2">
      <c r="F53" s="652"/>
      <c r="G53" s="653"/>
      <c r="H53" s="654"/>
    </row>
    <row r="54" spans="1:10" x14ac:dyDescent="0.2">
      <c r="F54" s="652"/>
      <c r="G54" s="653"/>
      <c r="H54" s="654"/>
    </row>
    <row r="55" spans="1:10" x14ac:dyDescent="0.2">
      <c r="F55" s="652"/>
      <c r="G55" s="653"/>
      <c r="H55" s="655"/>
    </row>
    <row r="56" spans="1:10" x14ac:dyDescent="0.2">
      <c r="A56" s="652"/>
      <c r="B56" s="656"/>
      <c r="C56" s="656"/>
      <c r="D56" s="656"/>
      <c r="E56" s="651"/>
      <c r="F56" s="652"/>
      <c r="G56" s="653"/>
      <c r="H56" s="657"/>
    </row>
    <row r="57" spans="1:10" x14ac:dyDescent="0.2">
      <c r="F57" s="651"/>
      <c r="G57" s="652"/>
      <c r="H57" s="651"/>
      <c r="I57" s="651"/>
      <c r="J57" s="651"/>
    </row>
    <row r="58" spans="1:10" x14ac:dyDescent="0.2">
      <c r="F58" s="651"/>
      <c r="G58" s="652"/>
      <c r="H58" s="651"/>
      <c r="I58" s="651"/>
      <c r="J58" s="651"/>
    </row>
    <row r="59" spans="1:10" x14ac:dyDescent="0.2">
      <c r="F59" s="651"/>
      <c r="G59" s="652"/>
      <c r="H59" s="651"/>
      <c r="I59" s="651"/>
      <c r="J59" s="651"/>
    </row>
    <row r="60" spans="1:10" x14ac:dyDescent="0.2">
      <c r="F60" s="651"/>
      <c r="G60" s="652"/>
      <c r="H60" s="651"/>
      <c r="I60" s="651"/>
      <c r="J60" s="658"/>
    </row>
    <row r="61" spans="1:10" x14ac:dyDescent="0.2">
      <c r="F61" s="651"/>
      <c r="G61" s="652"/>
      <c r="H61" s="651"/>
      <c r="I61" s="651"/>
      <c r="J61" s="658"/>
    </row>
    <row r="62" spans="1:10" x14ac:dyDescent="0.2">
      <c r="F62" s="659"/>
      <c r="G62" s="652"/>
      <c r="H62" s="660"/>
      <c r="I62" s="651"/>
      <c r="J62" s="651"/>
    </row>
    <row r="74" spans="6:6" x14ac:dyDescent="0.2">
      <c r="F74" s="661"/>
    </row>
  </sheetData>
  <sheetProtection selectLockedCells="1"/>
  <mergeCells count="87">
    <mergeCell ref="A5:J5"/>
    <mergeCell ref="E16:F16"/>
    <mergeCell ref="E17:F17"/>
    <mergeCell ref="C2:H3"/>
    <mergeCell ref="I8:J8"/>
    <mergeCell ref="I18:J18"/>
    <mergeCell ref="I17:J17"/>
    <mergeCell ref="I9:J9"/>
    <mergeCell ref="I10:J10"/>
    <mergeCell ref="I11:J11"/>
    <mergeCell ref="I12:J12"/>
    <mergeCell ref="I13:J13"/>
    <mergeCell ref="I14:J14"/>
    <mergeCell ref="I15:J15"/>
    <mergeCell ref="I16:J16"/>
    <mergeCell ref="I7:J7"/>
    <mergeCell ref="A4:J4"/>
    <mergeCell ref="G6:H6"/>
    <mergeCell ref="I6:J6"/>
    <mergeCell ref="A47:B47"/>
    <mergeCell ref="A48:B48"/>
    <mergeCell ref="A33:B33"/>
    <mergeCell ref="A43:B43"/>
    <mergeCell ref="A44:B44"/>
    <mergeCell ref="A45:B45"/>
    <mergeCell ref="A46:B46"/>
    <mergeCell ref="A42:B42"/>
    <mergeCell ref="A41:B41"/>
    <mergeCell ref="A34:B34"/>
    <mergeCell ref="A35:B35"/>
    <mergeCell ref="A38:B38"/>
    <mergeCell ref="A39:B39"/>
    <mergeCell ref="A40:B40"/>
    <mergeCell ref="A36:B36"/>
    <mergeCell ref="A37:B37"/>
    <mergeCell ref="A6:D6"/>
    <mergeCell ref="A7:D7"/>
    <mergeCell ref="A8:D8"/>
    <mergeCell ref="E10:F10"/>
    <mergeCell ref="E11:F11"/>
    <mergeCell ref="E6:F6"/>
    <mergeCell ref="E7:F7"/>
    <mergeCell ref="E8:F8"/>
    <mergeCell ref="E18:F18"/>
    <mergeCell ref="E19:F19"/>
    <mergeCell ref="E12:F12"/>
    <mergeCell ref="E13:F13"/>
    <mergeCell ref="E14:F14"/>
    <mergeCell ref="E15:F15"/>
    <mergeCell ref="A14:D14"/>
    <mergeCell ref="E20:F20"/>
    <mergeCell ref="E9:F9"/>
    <mergeCell ref="A19:D19"/>
    <mergeCell ref="A21:D21"/>
    <mergeCell ref="E21:F21"/>
    <mergeCell ref="A9:D9"/>
    <mergeCell ref="A10:D10"/>
    <mergeCell ref="A11:D11"/>
    <mergeCell ref="A12:D12"/>
    <mergeCell ref="A13:D13"/>
    <mergeCell ref="I19:J19"/>
    <mergeCell ref="I21:J21"/>
    <mergeCell ref="A20:D20"/>
    <mergeCell ref="I20:J20"/>
    <mergeCell ref="A15:D15"/>
    <mergeCell ref="A16:D16"/>
    <mergeCell ref="A17:D17"/>
    <mergeCell ref="A18:D18"/>
    <mergeCell ref="H21:H22"/>
    <mergeCell ref="A32:E32"/>
    <mergeCell ref="F32:J32"/>
    <mergeCell ref="I22:J22"/>
    <mergeCell ref="I24:J24"/>
    <mergeCell ref="A22:D22"/>
    <mergeCell ref="E22:F22"/>
    <mergeCell ref="C24:D24"/>
    <mergeCell ref="A24:B25"/>
    <mergeCell ref="F24:F25"/>
    <mergeCell ref="H24:H25"/>
    <mergeCell ref="C29:D29"/>
    <mergeCell ref="C51:E51"/>
    <mergeCell ref="C52:E52"/>
    <mergeCell ref="F51:H51"/>
    <mergeCell ref="F52:H52"/>
    <mergeCell ref="G48:I48"/>
    <mergeCell ref="C50:E50"/>
    <mergeCell ref="F50:H5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2024-05-21T11:47:04Z</dcterms:modified>
  <dc:language>pt-BR</dc:language>
</cp:coreProperties>
</file>